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ffice_of_Community_Partnerships\General\Faculty Fellows\Budget templates\"/>
    </mc:Choice>
  </mc:AlternateContent>
  <xr:revisionPtr revIDLastSave="0" documentId="13_ncr:1_{391C4DFF-5C65-48E3-8BD0-B5AD931B9A09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SAMPLE #1" sheetId="3" r:id="rId1"/>
    <sheet name="SAMPLE #2" sheetId="4" r:id="rId2"/>
    <sheet name="SAMPLE #3" sheetId="5" r:id="rId3"/>
  </sheets>
  <definedNames>
    <definedName name="CH">#REF!</definedName>
    <definedName name="DATES">#REF!</definedName>
    <definedName name="DIVISION">#REF!</definedName>
    <definedName name="EVC_AA">#REF!</definedName>
    <definedName name="VC_A">#REF!</definedName>
    <definedName name="VC_EI">#REF!</definedName>
    <definedName name="VC_FA">#REF!</definedName>
    <definedName name="VC_IT">#REF!</definedName>
    <definedName name="VC_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4" l="1"/>
  <c r="M3" i="4"/>
  <c r="M20" i="4"/>
  <c r="M18" i="4"/>
  <c r="M16" i="4"/>
  <c r="M14" i="4"/>
  <c r="M10" i="4"/>
  <c r="M8" i="4"/>
  <c r="M6" i="4"/>
  <c r="M21" i="4"/>
  <c r="M19" i="4"/>
  <c r="M17" i="4"/>
  <c r="M15" i="4"/>
  <c r="M13" i="4"/>
  <c r="M11" i="4"/>
  <c r="M9" i="4"/>
  <c r="M7" i="4"/>
  <c r="M5" i="4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2" i="5"/>
  <c r="C23" i="4"/>
  <c r="C23" i="5"/>
  <c r="M23" i="5" l="1"/>
  <c r="L23" i="5" l="1"/>
  <c r="K23" i="5"/>
  <c r="J23" i="5"/>
  <c r="I23" i="5"/>
  <c r="H23" i="5"/>
  <c r="G23" i="5"/>
  <c r="F23" i="5"/>
  <c r="E23" i="5"/>
  <c r="D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M20" i="3"/>
  <c r="N20" i="3" s="1"/>
  <c r="M21" i="3"/>
  <c r="N21" i="3" s="1"/>
  <c r="M22" i="3"/>
  <c r="N22" i="3" s="1"/>
  <c r="M4" i="3"/>
  <c r="N23" i="5" l="1"/>
  <c r="L23" i="4"/>
  <c r="K23" i="4"/>
  <c r="J23" i="4"/>
  <c r="I23" i="4"/>
  <c r="H23" i="4"/>
  <c r="G23" i="4"/>
  <c r="E23" i="4"/>
  <c r="D23" i="4"/>
  <c r="M22" i="4"/>
  <c r="N22" i="4" s="1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M4" i="4"/>
  <c r="N4" i="4" s="1"/>
  <c r="F23" i="4"/>
  <c r="M23" i="4" l="1"/>
  <c r="N23" i="4" s="1"/>
  <c r="N3" i="4" l="1"/>
  <c r="L23" i="3"/>
  <c r="K23" i="3"/>
  <c r="J23" i="3"/>
  <c r="I23" i="3"/>
  <c r="H23" i="3"/>
  <c r="G23" i="3"/>
  <c r="F23" i="3"/>
  <c r="E23" i="3"/>
  <c r="D23" i="3"/>
  <c r="C23" i="3"/>
  <c r="M3" i="3" l="1"/>
  <c r="N3" i="3" s="1"/>
  <c r="M5" i="3" l="1"/>
  <c r="N5" i="3" s="1"/>
  <c r="M6" i="3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N4" i="3"/>
  <c r="N12" i="3" l="1"/>
  <c r="M23" i="3"/>
  <c r="N23" i="3" s="1"/>
</calcChain>
</file>

<file path=xl/sharedStrings.xml><?xml version="1.0" encoding="utf-8"?>
<sst xmlns="http://schemas.openxmlformats.org/spreadsheetml/2006/main" count="70" uniqueCount="38">
  <si>
    <t>SERVICES</t>
  </si>
  <si>
    <t>TRAVEL</t>
  </si>
  <si>
    <t>SUPPLIES</t>
  </si>
  <si>
    <t>EQUIPMENT</t>
  </si>
  <si>
    <t>BENEFITS
(CALCULATED)</t>
  </si>
  <si>
    <t>TOTAL REQUEST</t>
  </si>
  <si>
    <t>TOTAL</t>
  </si>
  <si>
    <t>EXPENSE DESCRIPTION / JUSTIFICATION</t>
  </si>
  <si>
    <t>ITEM #</t>
  </si>
  <si>
    <t>Data Collection and Analysis Costs (e.g., Recorder, Transcription, Travel-related costs)</t>
  </si>
  <si>
    <t>SAMPLE FACULTY FELLOWS BUDGET REQUEST</t>
  </si>
  <si>
    <t>Support for faculty:</t>
  </si>
  <si>
    <t xml:space="preserve"> - compensation for faculty #1</t>
  </si>
  <si>
    <t xml:space="preserve"> - compensation for faculty #2</t>
  </si>
  <si>
    <t>FACULTY  SALARY</t>
  </si>
  <si>
    <t>CLASSIFIED STAFF SALARY</t>
  </si>
  <si>
    <t>PROFESSIONAL STAFF SALARY</t>
  </si>
  <si>
    <t>HOURLY STAFF / STUDENT SALARY</t>
  </si>
  <si>
    <t>HONORARIA</t>
  </si>
  <si>
    <t>CONTRACT SERVICES ($10,000 OR HIGHER)</t>
  </si>
  <si>
    <t xml:space="preserve">Lunch for workshop participants - catering (food form required) </t>
  </si>
  <si>
    <t>Custodial for workshop</t>
  </si>
  <si>
    <t>Community partner staffing for workshop</t>
  </si>
  <si>
    <t>Support for community partner</t>
  </si>
  <si>
    <t>Student assistant  ($20x/hour x 100 hours)</t>
  </si>
  <si>
    <t>Support/salary for faculty leads ($1,000 x 2)</t>
  </si>
  <si>
    <t>Participant incentives (Tango gift card $20 x 15)</t>
  </si>
  <si>
    <r>
      <rPr>
        <b/>
        <sz val="11"/>
        <color theme="1"/>
        <rFont val="Calibri"/>
        <family val="2"/>
        <scheme val="minor"/>
      </rPr>
      <t xml:space="preserve">Student Support:  
</t>
    </r>
    <r>
      <rPr>
        <sz val="11"/>
        <color theme="1"/>
        <rFont val="Calibri"/>
        <family val="2"/>
        <scheme val="minor"/>
      </rPr>
      <t>2x UG research students (UWB and UWT)
2 X 36 weeks X 3 hr/wk X $20/hr)</t>
    </r>
  </si>
  <si>
    <r>
      <rPr>
        <b/>
        <sz val="11"/>
        <color theme="1"/>
        <rFont val="Calibri"/>
        <family val="2"/>
        <scheme val="minor"/>
      </rPr>
      <t xml:space="preserve">Travel:  </t>
    </r>
    <r>
      <rPr>
        <sz val="11"/>
        <color theme="1"/>
        <rFont val="Calibri"/>
        <family val="2"/>
        <scheme val="minor"/>
      </rPr>
      <t xml:space="preserve">
UCAR rentals (4 trips/month X 6 months X $51/trip)</t>
    </r>
  </si>
  <si>
    <r>
      <rPr>
        <b/>
        <sz val="11"/>
        <color theme="1"/>
        <rFont val="Calibri"/>
        <family val="2"/>
        <scheme val="minor"/>
      </rPr>
      <t>Community Partner support:</t>
    </r>
    <r>
      <rPr>
        <sz val="11"/>
        <color theme="1"/>
        <rFont val="Calibri"/>
        <family val="2"/>
        <scheme val="minor"/>
      </rPr>
      <t xml:space="preserve">
 (provide translation services, coordination of  meeting space, supplies for meetings, etc.)</t>
    </r>
  </si>
  <si>
    <r>
      <rPr>
        <b/>
        <sz val="11"/>
        <color theme="1"/>
        <rFont val="Calibri"/>
        <family val="2"/>
        <scheme val="minor"/>
      </rPr>
      <t>Supplies:</t>
    </r>
    <r>
      <rPr>
        <sz val="11"/>
        <color theme="1"/>
        <rFont val="Calibri"/>
        <family val="2"/>
        <scheme val="minor"/>
      </rPr>
      <t xml:space="preserve">
Signage for survey dissemination</t>
    </r>
  </si>
  <si>
    <r>
      <rPr>
        <b/>
        <sz val="11"/>
        <color theme="1"/>
        <rFont val="Calibri"/>
        <family val="2"/>
        <scheme val="minor"/>
      </rPr>
      <t>Workshop:</t>
    </r>
    <r>
      <rPr>
        <sz val="11"/>
        <color theme="1"/>
        <rFont val="Calibri"/>
        <family val="2"/>
        <scheme val="minor"/>
      </rPr>
      <t xml:space="preserve">
Supplies - workshop, assessment and data collection costs (e.g.,) workshop materials, activities, books, access to videos, etc.)</t>
    </r>
  </si>
  <si>
    <r>
      <t xml:space="preserve">Support for community partner:
</t>
    </r>
    <r>
      <rPr>
        <sz val="11"/>
        <color theme="1"/>
        <rFont val="Calibri"/>
        <family val="2"/>
        <scheme val="minor"/>
      </rPr>
      <t xml:space="preserve"> - administrative support provided by community partner (coordination and use of meeting space, supplies, coordination of community group meetings, focus groups)</t>
    </r>
  </si>
  <si>
    <r>
      <t xml:space="preserve">Participant incentives: 
</t>
    </r>
    <r>
      <rPr>
        <sz val="11"/>
        <color theme="1"/>
        <rFont val="Calibri"/>
        <family val="2"/>
        <scheme val="minor"/>
      </rPr>
      <t xml:space="preserve"> - focus group participants ($30 Tango card per person x 20)</t>
    </r>
  </si>
  <si>
    <r>
      <t xml:space="preserve">Support for students:
</t>
    </r>
    <r>
      <rPr>
        <sz val="11"/>
        <color theme="1"/>
        <rFont val="Calibri"/>
        <family val="2"/>
        <scheme val="minor"/>
      </rPr>
      <t xml:space="preserve"> - hourly position to support project (communications, scheduling, project planning support.  $20/hour x 100 hours)</t>
    </r>
  </si>
  <si>
    <t>SAMPLE #1</t>
  </si>
  <si>
    <t>SAMPLE #2</t>
  </si>
  <si>
    <t>SAMPLE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</si>
</sst>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164" fontId="3" fillId="4" borderId="0" xfId="1" applyNumberFormat="1" applyFont="1" applyFill="1" applyAlignment="1" applyProtection="1">
      <alignment vertic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Font="1" applyProtection="1"/>
    <xf numFmtId="0" fontId="2" fillId="3" borderId="0" xfId="0" applyFont="1" applyFill="1" applyBorder="1" applyAlignment="1">
      <alignment horizontal="right" vertical="center"/>
    </xf>
    <xf numFmtId="0" fontId="0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/>
    <xf numFmtId="164" fontId="3" fillId="4" borderId="0" xfId="1" applyNumberFormat="1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</xf>
    <xf numFmtId="164" fontId="0" fillId="0" borderId="0" xfId="1" applyNumberFormat="1" applyFont="1" applyBorder="1" applyAlignment="1" applyProtection="1">
      <alignment horizontal="center" vertical="center"/>
    </xf>
    <xf numFmtId="164" fontId="0" fillId="2" borderId="0" xfId="1" applyNumberFormat="1" applyFont="1" applyFill="1" applyBorder="1" applyAlignment="1" applyProtection="1">
      <alignment horizontal="center" vertical="center"/>
    </xf>
    <xf numFmtId="165" fontId="2" fillId="2" borderId="0" xfId="2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 wrapText="1"/>
      <protection locked="0"/>
    </xf>
    <xf numFmtId="165" fontId="0" fillId="0" borderId="0" xfId="2" applyNumberFormat="1" applyFont="1" applyBorder="1" applyAlignment="1" applyProtection="1">
      <alignment horizontal="center" vertical="center"/>
      <protection locked="0"/>
    </xf>
    <xf numFmtId="164" fontId="0" fillId="0" borderId="0" xfId="1" applyNumberFormat="1" applyFont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 wrapText="1"/>
      <protection locked="0"/>
    </xf>
    <xf numFmtId="165" fontId="0" fillId="2" borderId="0" xfId="2" applyNumberFormat="1" applyFont="1" applyFill="1" applyBorder="1" applyAlignment="1" applyProtection="1">
      <alignment horizontal="center" vertical="center"/>
      <protection locked="0"/>
    </xf>
    <xf numFmtId="164" fontId="0" fillId="2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65" fontId="0" fillId="0" borderId="0" xfId="2" applyNumberFormat="1" applyFont="1" applyBorder="1" applyAlignment="1" applyProtection="1">
      <alignment vertical="center" wrapText="1"/>
      <protection locked="0"/>
    </xf>
    <xf numFmtId="164" fontId="0" fillId="0" borderId="0" xfId="1" applyNumberFormat="1" applyFont="1" applyBorder="1" applyAlignment="1" applyProtection="1">
      <alignment vertical="center" wrapText="1"/>
      <protection locked="0"/>
    </xf>
    <xf numFmtId="164" fontId="0" fillId="0" borderId="0" xfId="1" applyNumberFormat="1" applyFont="1" applyBorder="1" applyAlignment="1" applyProtection="1">
      <alignment vertical="center"/>
    </xf>
    <xf numFmtId="165" fontId="0" fillId="2" borderId="0" xfId="2" applyNumberFormat="1" applyFont="1" applyFill="1" applyBorder="1" applyAlignment="1" applyProtection="1">
      <alignment vertical="center" wrapText="1"/>
      <protection locked="0"/>
    </xf>
    <xf numFmtId="164" fontId="0" fillId="2" borderId="0" xfId="1" applyNumberFormat="1" applyFont="1" applyFill="1" applyBorder="1" applyAlignment="1" applyProtection="1">
      <alignment vertical="center" wrapText="1"/>
      <protection locked="0"/>
    </xf>
    <xf numFmtId="164" fontId="0" fillId="2" borderId="0" xfId="1" applyNumberFormat="1" applyFont="1" applyFill="1" applyBorder="1" applyAlignment="1" applyProtection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165" fontId="2" fillId="2" borderId="0" xfId="2" applyNumberFormat="1" applyFont="1" applyFill="1" applyBorder="1" applyAlignment="1" applyProtection="1">
      <alignment vertical="center" wrapText="1"/>
    </xf>
    <xf numFmtId="164" fontId="3" fillId="4" borderId="0" xfId="1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165" fontId="0" fillId="0" borderId="0" xfId="2" applyNumberFormat="1" applyFont="1" applyBorder="1" applyAlignment="1" applyProtection="1">
      <alignment vertical="center"/>
      <protection locked="0"/>
    </xf>
    <xf numFmtId="164" fontId="0" fillId="0" borderId="0" xfId="1" applyNumberFormat="1" applyFont="1" applyBorder="1" applyAlignment="1" applyProtection="1">
      <alignment vertical="center"/>
      <protection locked="0"/>
    </xf>
    <xf numFmtId="165" fontId="0" fillId="2" borderId="0" xfId="2" applyNumberFormat="1" applyFont="1" applyFill="1" applyBorder="1" applyAlignment="1" applyProtection="1">
      <alignment vertical="center"/>
      <protection locked="0"/>
    </xf>
    <xf numFmtId="164" fontId="0" fillId="2" borderId="0" xfId="1" applyNumberFormat="1" applyFont="1" applyFill="1" applyBorder="1" applyAlignment="1" applyProtection="1">
      <alignment vertical="center"/>
      <protection locked="0"/>
    </xf>
    <xf numFmtId="164" fontId="0" fillId="2" borderId="0" xfId="1" applyNumberFormat="1" applyFont="1" applyFill="1" applyBorder="1" applyAlignment="1" applyProtection="1">
      <alignment vertical="center"/>
    </xf>
    <xf numFmtId="165" fontId="2" fillId="2" borderId="0" xfId="2" applyNumberFormat="1" applyFont="1" applyFill="1" applyBorder="1" applyAlignment="1" applyProtection="1">
      <alignment vertical="center"/>
    </xf>
    <xf numFmtId="0" fontId="4" fillId="4" borderId="0" xfId="0" applyFont="1" applyFill="1" applyBorder="1" applyProtection="1">
      <protection locked="0"/>
    </xf>
    <xf numFmtId="0" fontId="0" fillId="4" borderId="0" xfId="0" applyFont="1" applyFill="1" applyBorder="1" applyProtection="1"/>
    <xf numFmtId="0" fontId="0" fillId="0" borderId="0" xfId="0" applyFont="1" applyBorder="1" applyProtection="1"/>
    <xf numFmtId="165" fontId="2" fillId="0" borderId="0" xfId="2" applyNumberFormat="1" applyFont="1" applyBorder="1" applyAlignment="1" applyProtection="1">
      <alignment vertical="center"/>
    </xf>
    <xf numFmtId="165" fontId="2" fillId="0" borderId="0" xfId="2" applyNumberFormat="1" applyFont="1" applyBorder="1" applyAlignment="1" applyProtection="1">
      <alignment horizontal="center" vertical="center"/>
    </xf>
    <xf numFmtId="165" fontId="2" fillId="0" borderId="0" xfId="2" applyNumberFormat="1" applyFont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28"/>
  <sheetViews>
    <sheetView zoomScale="130" zoomScaleNormal="130" zoomScaleSheetLayoutView="100" workbookViewId="0">
      <selection sqref="A1:B1"/>
    </sheetView>
  </sheetViews>
  <sheetFormatPr defaultColWidth="0" defaultRowHeight="15" x14ac:dyDescent="0.25"/>
  <cols>
    <col min="1" max="1" width="13.5703125" style="10" customWidth="1"/>
    <col min="2" max="2" width="47.5703125" style="18" customWidth="1"/>
    <col min="3" max="3" width="15.5703125" style="4" customWidth="1"/>
    <col min="4" max="12" width="12.5703125" style="4" customWidth="1"/>
    <col min="13" max="13" width="15.140625" style="56" customWidth="1"/>
    <col min="14" max="14" width="12" style="56" bestFit="1" customWidth="1"/>
    <col min="15" max="19" width="0" style="4" hidden="1" customWidth="1"/>
    <col min="20" max="16384" width="9.42578125" style="4" hidden="1"/>
  </cols>
  <sheetData>
    <row r="1" spans="1:14" ht="20.25" customHeight="1" x14ac:dyDescent="0.25">
      <c r="A1" s="60" t="s">
        <v>10</v>
      </c>
      <c r="B1" s="60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18" customFormat="1" ht="60" x14ac:dyDescent="0.25">
      <c r="A2" s="23" t="s">
        <v>8</v>
      </c>
      <c r="B2" s="47" t="s">
        <v>7</v>
      </c>
      <c r="C2" s="23" t="s">
        <v>14</v>
      </c>
      <c r="D2" s="23" t="s">
        <v>15</v>
      </c>
      <c r="E2" s="23" t="s">
        <v>16</v>
      </c>
      <c r="F2" s="23" t="s">
        <v>17</v>
      </c>
      <c r="G2" s="23" t="s">
        <v>19</v>
      </c>
      <c r="H2" s="23" t="s">
        <v>0</v>
      </c>
      <c r="I2" s="23" t="s">
        <v>1</v>
      </c>
      <c r="J2" s="23" t="s">
        <v>2</v>
      </c>
      <c r="K2" s="23" t="s">
        <v>3</v>
      </c>
      <c r="L2" s="23" t="s">
        <v>18</v>
      </c>
      <c r="M2" s="23" t="s">
        <v>4</v>
      </c>
      <c r="N2" s="23" t="s">
        <v>5</v>
      </c>
    </row>
    <row r="3" spans="1:14" ht="75" x14ac:dyDescent="0.25">
      <c r="A3" s="25">
        <v>1</v>
      </c>
      <c r="B3" s="33" t="s">
        <v>32</v>
      </c>
      <c r="C3" s="48">
        <v>0</v>
      </c>
      <c r="D3" s="49">
        <v>0</v>
      </c>
      <c r="E3" s="49">
        <v>0</v>
      </c>
      <c r="F3" s="49">
        <v>0</v>
      </c>
      <c r="G3" s="49">
        <v>0</v>
      </c>
      <c r="H3" s="49">
        <v>2500</v>
      </c>
      <c r="I3" s="49">
        <v>0</v>
      </c>
      <c r="J3" s="49">
        <v>0</v>
      </c>
      <c r="K3" s="49">
        <v>0</v>
      </c>
      <c r="L3" s="49">
        <v>0</v>
      </c>
      <c r="M3" s="40">
        <f>ROUNDUP(C3*0.24+D3*0.396+E3*0.303+F3*0.222,0)</f>
        <v>0</v>
      </c>
      <c r="N3" s="57">
        <f>ROUND(SUM(C3:M3),0)</f>
        <v>2500</v>
      </c>
    </row>
    <row r="4" spans="1:14" ht="45" x14ac:dyDescent="0.25">
      <c r="A4" s="29">
        <v>2</v>
      </c>
      <c r="B4" s="34" t="s">
        <v>33</v>
      </c>
      <c r="C4" s="50">
        <v>0</v>
      </c>
      <c r="D4" s="51">
        <v>0</v>
      </c>
      <c r="E4" s="51">
        <v>0</v>
      </c>
      <c r="F4" s="51">
        <v>0</v>
      </c>
      <c r="G4" s="51">
        <v>0</v>
      </c>
      <c r="H4" s="51">
        <v>600</v>
      </c>
      <c r="I4" s="51">
        <v>0</v>
      </c>
      <c r="J4" s="51">
        <v>0</v>
      </c>
      <c r="K4" s="51">
        <v>0</v>
      </c>
      <c r="L4" s="51">
        <v>0</v>
      </c>
      <c r="M4" s="52">
        <f t="shared" ref="M4:M22" si="0">ROUNDUP(C4*0.24+D4*0.396+E4*0.303+F4*0.222,0)</f>
        <v>0</v>
      </c>
      <c r="N4" s="53">
        <f t="shared" ref="N4:N22" si="1">ROUND(SUM(C4:M4),0)</f>
        <v>600</v>
      </c>
    </row>
    <row r="5" spans="1:14" ht="30" x14ac:dyDescent="0.25">
      <c r="A5" s="25">
        <v>3</v>
      </c>
      <c r="B5" s="33" t="s">
        <v>9</v>
      </c>
      <c r="C5" s="48">
        <v>0</v>
      </c>
      <c r="D5" s="49">
        <v>0</v>
      </c>
      <c r="E5" s="49">
        <v>0</v>
      </c>
      <c r="F5" s="49">
        <v>0</v>
      </c>
      <c r="G5" s="49"/>
      <c r="H5" s="49">
        <v>1500</v>
      </c>
      <c r="I5" s="49">
        <v>250</v>
      </c>
      <c r="J5" s="49">
        <v>0</v>
      </c>
      <c r="K5" s="49">
        <v>0</v>
      </c>
      <c r="L5" s="49"/>
      <c r="M5" s="40">
        <f>ROUNDUP(C5*0.24+D5*0.396+E5*0.303+F5*0.222,0)</f>
        <v>0</v>
      </c>
      <c r="N5" s="57">
        <f>ROUND(SUM(C5:M5),0)</f>
        <v>1750</v>
      </c>
    </row>
    <row r="6" spans="1:14" x14ac:dyDescent="0.25">
      <c r="A6" s="29">
        <v>4</v>
      </c>
      <c r="B6" s="34" t="s">
        <v>11</v>
      </c>
      <c r="C6" s="50">
        <v>0</v>
      </c>
      <c r="D6" s="51">
        <v>0</v>
      </c>
      <c r="E6" s="51">
        <v>0</v>
      </c>
      <c r="F6" s="51">
        <v>0</v>
      </c>
      <c r="G6" s="51"/>
      <c r="H6" s="51"/>
      <c r="I6" s="51">
        <v>0</v>
      </c>
      <c r="J6" s="51">
        <v>0</v>
      </c>
      <c r="K6" s="51">
        <v>0</v>
      </c>
      <c r="L6" s="51"/>
      <c r="M6" s="52">
        <f>ROUNDUP(C6*0.24+D6*0.396+E6*0.303+F6*0.222,0)</f>
        <v>0</v>
      </c>
      <c r="N6" s="53">
        <f>ROUND(SUM(C6:M6),0)</f>
        <v>0</v>
      </c>
    </row>
    <row r="7" spans="1:14" x14ac:dyDescent="0.25">
      <c r="A7" s="25">
        <v>5</v>
      </c>
      <c r="B7" s="26" t="s">
        <v>12</v>
      </c>
      <c r="C7" s="48">
        <v>1000</v>
      </c>
      <c r="D7" s="49">
        <v>0</v>
      </c>
      <c r="E7" s="49">
        <v>0</v>
      </c>
      <c r="F7" s="49">
        <v>0</v>
      </c>
      <c r="G7" s="49">
        <v>0</v>
      </c>
      <c r="H7" s="49"/>
      <c r="I7" s="49"/>
      <c r="J7" s="49">
        <v>0</v>
      </c>
      <c r="K7" s="49">
        <v>0</v>
      </c>
      <c r="L7" s="49">
        <v>0</v>
      </c>
      <c r="M7" s="40">
        <f t="shared" si="0"/>
        <v>240</v>
      </c>
      <c r="N7" s="57">
        <f t="shared" si="1"/>
        <v>1240</v>
      </c>
    </row>
    <row r="8" spans="1:14" x14ac:dyDescent="0.25">
      <c r="A8" s="29">
        <v>6</v>
      </c>
      <c r="B8" s="30" t="s">
        <v>13</v>
      </c>
      <c r="C8" s="50">
        <v>1000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2">
        <f t="shared" si="0"/>
        <v>240</v>
      </c>
      <c r="N8" s="53">
        <f t="shared" si="1"/>
        <v>1240</v>
      </c>
    </row>
    <row r="9" spans="1:14" ht="60" x14ac:dyDescent="0.25">
      <c r="A9" s="25">
        <v>7</v>
      </c>
      <c r="B9" s="11" t="s">
        <v>34</v>
      </c>
      <c r="C9" s="48">
        <v>0</v>
      </c>
      <c r="D9" s="49">
        <v>0</v>
      </c>
      <c r="E9" s="49">
        <v>0</v>
      </c>
      <c r="F9" s="49">
        <v>2000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0">
        <f t="shared" si="0"/>
        <v>444</v>
      </c>
      <c r="N9" s="57">
        <f t="shared" si="1"/>
        <v>2444</v>
      </c>
    </row>
    <row r="10" spans="1:14" x14ac:dyDescent="0.25">
      <c r="A10" s="29">
        <v>8</v>
      </c>
      <c r="B10" s="34"/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2">
        <f t="shared" si="0"/>
        <v>0</v>
      </c>
      <c r="N10" s="53">
        <f t="shared" si="1"/>
        <v>0</v>
      </c>
    </row>
    <row r="11" spans="1:14" x14ac:dyDescent="0.25">
      <c r="A11" s="25">
        <v>9</v>
      </c>
      <c r="B11" s="12"/>
      <c r="C11" s="48">
        <v>0</v>
      </c>
      <c r="D11" s="49">
        <v>0</v>
      </c>
      <c r="E11" s="49">
        <v>0</v>
      </c>
      <c r="F11" s="49">
        <v>0</v>
      </c>
      <c r="G11" s="49"/>
      <c r="H11" s="49">
        <v>0</v>
      </c>
      <c r="I11" s="49">
        <v>0</v>
      </c>
      <c r="J11" s="49">
        <v>0</v>
      </c>
      <c r="K11" s="49">
        <v>0</v>
      </c>
      <c r="L11" s="49"/>
      <c r="M11" s="40">
        <f t="shared" si="0"/>
        <v>0</v>
      </c>
      <c r="N11" s="57">
        <f t="shared" si="1"/>
        <v>0</v>
      </c>
    </row>
    <row r="12" spans="1:14" x14ac:dyDescent="0.25">
      <c r="A12" s="29">
        <v>10</v>
      </c>
      <c r="B12" s="30"/>
      <c r="C12" s="50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2">
        <f t="shared" si="0"/>
        <v>0</v>
      </c>
      <c r="N12" s="53">
        <f t="shared" si="1"/>
        <v>0</v>
      </c>
    </row>
    <row r="13" spans="1:14" x14ac:dyDescent="0.25">
      <c r="A13" s="25">
        <v>11</v>
      </c>
      <c r="B13" s="26"/>
      <c r="C13" s="48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/>
      <c r="M13" s="40">
        <f t="shared" si="0"/>
        <v>0</v>
      </c>
      <c r="N13" s="57">
        <f t="shared" si="1"/>
        <v>0</v>
      </c>
    </row>
    <row r="14" spans="1:14" x14ac:dyDescent="0.25">
      <c r="A14" s="29">
        <v>12</v>
      </c>
      <c r="B14" s="30"/>
      <c r="C14" s="50"/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/>
      <c r="M14" s="52">
        <f t="shared" si="0"/>
        <v>0</v>
      </c>
      <c r="N14" s="53">
        <f t="shared" si="1"/>
        <v>0</v>
      </c>
    </row>
    <row r="15" spans="1:14" x14ac:dyDescent="0.25">
      <c r="A15" s="25">
        <v>13</v>
      </c>
      <c r="B15" s="26"/>
      <c r="C15" s="48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0">
        <f t="shared" si="0"/>
        <v>0</v>
      </c>
      <c r="N15" s="57">
        <f t="shared" si="1"/>
        <v>0</v>
      </c>
    </row>
    <row r="16" spans="1:14" x14ac:dyDescent="0.25">
      <c r="A16" s="29">
        <v>14</v>
      </c>
      <c r="B16" s="34"/>
      <c r="C16" s="50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/>
      <c r="K16" s="51">
        <v>0</v>
      </c>
      <c r="L16" s="51">
        <v>0</v>
      </c>
      <c r="M16" s="52">
        <f t="shared" si="0"/>
        <v>0</v>
      </c>
      <c r="N16" s="53">
        <f t="shared" si="1"/>
        <v>0</v>
      </c>
    </row>
    <row r="17" spans="1:14" x14ac:dyDescent="0.25">
      <c r="A17" s="25">
        <v>15</v>
      </c>
      <c r="B17" s="26"/>
      <c r="C17" s="48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0">
        <f t="shared" si="0"/>
        <v>0</v>
      </c>
      <c r="N17" s="57">
        <f t="shared" si="1"/>
        <v>0</v>
      </c>
    </row>
    <row r="18" spans="1:14" x14ac:dyDescent="0.25">
      <c r="A18" s="29">
        <v>16</v>
      </c>
      <c r="B18" s="30"/>
      <c r="C18" s="50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2">
        <f t="shared" si="0"/>
        <v>0</v>
      </c>
      <c r="N18" s="53">
        <f t="shared" si="1"/>
        <v>0</v>
      </c>
    </row>
    <row r="19" spans="1:14" x14ac:dyDescent="0.25">
      <c r="A19" s="25">
        <v>17</v>
      </c>
      <c r="B19" s="26"/>
      <c r="C19" s="48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0">
        <f t="shared" si="0"/>
        <v>0</v>
      </c>
      <c r="N19" s="57">
        <f t="shared" si="1"/>
        <v>0</v>
      </c>
    </row>
    <row r="20" spans="1:14" x14ac:dyDescent="0.25">
      <c r="A20" s="29">
        <v>18</v>
      </c>
      <c r="B20" s="30"/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2">
        <f t="shared" si="0"/>
        <v>0</v>
      </c>
      <c r="N20" s="53">
        <f t="shared" si="1"/>
        <v>0</v>
      </c>
    </row>
    <row r="21" spans="1:14" x14ac:dyDescent="0.25">
      <c r="A21" s="25">
        <v>19</v>
      </c>
      <c r="B21" s="26"/>
      <c r="C21" s="48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0">
        <f t="shared" si="0"/>
        <v>0</v>
      </c>
      <c r="N21" s="57">
        <f t="shared" si="1"/>
        <v>0</v>
      </c>
    </row>
    <row r="22" spans="1:14" x14ac:dyDescent="0.25">
      <c r="A22" s="29">
        <v>20</v>
      </c>
      <c r="B22" s="30"/>
      <c r="C22" s="50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2">
        <f t="shared" si="0"/>
        <v>0</v>
      </c>
      <c r="N22" s="53">
        <f t="shared" si="1"/>
        <v>0</v>
      </c>
    </row>
    <row r="23" spans="1:14" x14ac:dyDescent="0.25">
      <c r="A23" s="9" t="s">
        <v>6</v>
      </c>
      <c r="B23" s="9"/>
      <c r="C23" s="53">
        <f>SUM(C3:C22)</f>
        <v>2000</v>
      </c>
      <c r="D23" s="53">
        <f>SUM(D3:D22)</f>
        <v>0</v>
      </c>
      <c r="E23" s="53">
        <f>SUM(E3:E22)</f>
        <v>0</v>
      </c>
      <c r="F23" s="53">
        <f>SUM(F3:F22)</f>
        <v>2000</v>
      </c>
      <c r="G23" s="53">
        <f>SUM(G3:G22)</f>
        <v>0</v>
      </c>
      <c r="H23" s="53">
        <f>SUM(H3:H22)</f>
        <v>4600</v>
      </c>
      <c r="I23" s="53">
        <f>SUM(I3:I22)</f>
        <v>250</v>
      </c>
      <c r="J23" s="53">
        <f>SUM(J3:J22)</f>
        <v>0</v>
      </c>
      <c r="K23" s="53">
        <f>SUM(K3:K22)</f>
        <v>0</v>
      </c>
      <c r="L23" s="53">
        <f>SUM(L3:L22)</f>
        <v>0</v>
      </c>
      <c r="M23" s="53">
        <f>SUM(M3:M22)</f>
        <v>924</v>
      </c>
      <c r="N23" s="53">
        <f>ROUND(SUM(C23:M23),0)</f>
        <v>9774</v>
      </c>
    </row>
    <row r="24" spans="1:14" ht="127.5" x14ac:dyDescent="1.85">
      <c r="A24" s="54" t="s">
        <v>35</v>
      </c>
      <c r="B24" s="13"/>
      <c r="C24" s="14"/>
      <c r="D24" s="14"/>
      <c r="E24" s="54"/>
      <c r="F24" s="54"/>
      <c r="G24" s="14"/>
      <c r="H24" s="14"/>
      <c r="I24" s="14"/>
      <c r="J24" s="14"/>
      <c r="K24" s="14"/>
      <c r="L24" s="14"/>
      <c r="M24" s="55"/>
      <c r="N24" s="55"/>
    </row>
    <row r="25" spans="1:14" x14ac:dyDescent="0.25">
      <c r="B25" s="12"/>
    </row>
    <row r="26" spans="1:14" x14ac:dyDescent="0.25">
      <c r="B26" s="12"/>
    </row>
    <row r="27" spans="1:14" x14ac:dyDescent="0.25">
      <c r="B27" s="12"/>
    </row>
    <row r="28" spans="1:14" x14ac:dyDescent="0.25">
      <c r="B28" s="12"/>
    </row>
  </sheetData>
  <sheetProtection selectLockedCells="1"/>
  <sortState xmlns:xlrd2="http://schemas.microsoft.com/office/spreadsheetml/2017/richdata2" ref="F3:F23">
    <sortCondition ref="F3"/>
  </sortState>
  <mergeCells count="2">
    <mergeCell ref="A23:B23"/>
    <mergeCell ref="A1:B1"/>
  </mergeCells>
  <pageMargins left="0.25" right="0.25" top="0.75" bottom="0.75" header="0.3" footer="0.3"/>
  <pageSetup scale="61" fitToHeight="0" orientation="landscape" r:id="rId1"/>
  <headerFooter>
    <oddFooter>&amp;R&amp;"Arial Narrow,Regular"&amp;8&amp;P / &amp;N
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view="pageBreakPreview" zoomScaleNormal="100" zoomScaleSheetLayoutView="100" workbookViewId="0">
      <selection sqref="A1:B1"/>
    </sheetView>
  </sheetViews>
  <sheetFormatPr defaultColWidth="0" defaultRowHeight="15" x14ac:dyDescent="0.25"/>
  <cols>
    <col min="1" max="1" width="15.28515625" style="17" customWidth="1"/>
    <col min="2" max="2" width="41.85546875" style="3" customWidth="1"/>
    <col min="3" max="3" width="15.5703125" style="3" customWidth="1"/>
    <col min="4" max="12" width="12.7109375" style="3" customWidth="1"/>
    <col min="13" max="13" width="16" style="19" customWidth="1"/>
    <col min="14" max="14" width="12" style="19" bestFit="1" customWidth="1"/>
    <col min="15" max="19" width="0" style="3" hidden="1" customWidth="1"/>
    <col min="20" max="16384" width="9.140625" style="3" hidden="1"/>
  </cols>
  <sheetData>
    <row r="1" spans="1:14" ht="18.75" x14ac:dyDescent="0.25">
      <c r="A1" s="60" t="s">
        <v>10</v>
      </c>
      <c r="B1" s="60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4" customFormat="1" ht="60" x14ac:dyDescent="0.25">
      <c r="A2" s="23" t="s">
        <v>8</v>
      </c>
      <c r="B2" s="23" t="s">
        <v>7</v>
      </c>
      <c r="C2" s="23" t="s">
        <v>14</v>
      </c>
      <c r="D2" s="23" t="s">
        <v>15</v>
      </c>
      <c r="E2" s="23" t="s">
        <v>16</v>
      </c>
      <c r="F2" s="23" t="s">
        <v>17</v>
      </c>
      <c r="G2" s="23" t="s">
        <v>19</v>
      </c>
      <c r="H2" s="23" t="s">
        <v>0</v>
      </c>
      <c r="I2" s="23" t="s">
        <v>1</v>
      </c>
      <c r="J2" s="23" t="s">
        <v>2</v>
      </c>
      <c r="K2" s="23" t="s">
        <v>3</v>
      </c>
      <c r="L2" s="23" t="s">
        <v>18</v>
      </c>
      <c r="M2" s="23" t="s">
        <v>4</v>
      </c>
      <c r="N2" s="23" t="s">
        <v>5</v>
      </c>
    </row>
    <row r="3" spans="1:14" s="18" customFormat="1" ht="45" x14ac:dyDescent="0.25">
      <c r="A3" s="37">
        <v>1</v>
      </c>
      <c r="B3" s="26" t="s">
        <v>27</v>
      </c>
      <c r="C3" s="38">
        <v>0</v>
      </c>
      <c r="D3" s="39">
        <v>0</v>
      </c>
      <c r="E3" s="39">
        <v>0</v>
      </c>
      <c r="F3" s="39">
        <v>5760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40">
        <f>ROUNDUP(C3*0.24+D3*0.396+E3*0.303+F3*0.222,0)</f>
        <v>1279</v>
      </c>
      <c r="N3" s="59">
        <f>ROUND(SUM(C3:M3),0)</f>
        <v>7039</v>
      </c>
    </row>
    <row r="4" spans="1:14" s="18" customFormat="1" ht="45" x14ac:dyDescent="0.25">
      <c r="A4" s="36">
        <v>2</v>
      </c>
      <c r="B4" s="30" t="s">
        <v>28</v>
      </c>
      <c r="C4" s="41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1224</v>
      </c>
      <c r="J4" s="42">
        <v>0</v>
      </c>
      <c r="K4" s="42">
        <v>0</v>
      </c>
      <c r="L4" s="42">
        <v>0</v>
      </c>
      <c r="M4" s="43">
        <f t="shared" ref="M4:M22" si="0">ROUNDUP(C4*0.24+D4*0.396+E4*0.303+F4*0.222,0)</f>
        <v>0</v>
      </c>
      <c r="N4" s="45">
        <f t="shared" ref="N4:N22" si="1">ROUND(SUM(C4:M4),0)</f>
        <v>1224</v>
      </c>
    </row>
    <row r="5" spans="1:14" s="18" customFormat="1" ht="60" x14ac:dyDescent="0.25">
      <c r="A5" s="37">
        <v>3</v>
      </c>
      <c r="B5" s="26" t="s">
        <v>29</v>
      </c>
      <c r="C5" s="38">
        <v>0</v>
      </c>
      <c r="D5" s="39">
        <v>0</v>
      </c>
      <c r="E5" s="39">
        <v>0</v>
      </c>
      <c r="F5" s="39">
        <v>0</v>
      </c>
      <c r="G5" s="39">
        <v>0</v>
      </c>
      <c r="H5" s="39">
        <v>1500</v>
      </c>
      <c r="I5" s="39"/>
      <c r="J5" s="39">
        <v>0</v>
      </c>
      <c r="K5" s="39">
        <v>0</v>
      </c>
      <c r="L5" s="39">
        <v>0</v>
      </c>
      <c r="M5" s="40">
        <f>ROUNDUP(C5*0.24+D5*0.396+E5*0.303+F5*0.222,0)</f>
        <v>0</v>
      </c>
      <c r="N5" s="59">
        <f t="shared" si="1"/>
        <v>1500</v>
      </c>
    </row>
    <row r="6" spans="1:14" s="18" customFormat="1" ht="30" x14ac:dyDescent="0.25">
      <c r="A6" s="36">
        <v>4</v>
      </c>
      <c r="B6" s="30" t="s">
        <v>30</v>
      </c>
      <c r="C6" s="41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250</v>
      </c>
      <c r="K6" s="42">
        <v>0</v>
      </c>
      <c r="L6" s="42">
        <v>0</v>
      </c>
      <c r="M6" s="43">
        <f t="shared" si="0"/>
        <v>0</v>
      </c>
      <c r="N6" s="45">
        <f t="shared" si="1"/>
        <v>250</v>
      </c>
    </row>
    <row r="7" spans="1:14" s="18" customFormat="1" x14ac:dyDescent="0.25">
      <c r="A7" s="37">
        <v>5</v>
      </c>
      <c r="B7" s="26"/>
      <c r="C7" s="38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40">
        <f>ROUNDUP(C7*0.24+D7*0.396+E7*0.303+F7*0.222,0)</f>
        <v>0</v>
      </c>
      <c r="N7" s="59">
        <f t="shared" si="1"/>
        <v>0</v>
      </c>
    </row>
    <row r="8" spans="1:14" s="18" customFormat="1" x14ac:dyDescent="0.25">
      <c r="A8" s="36">
        <v>6</v>
      </c>
      <c r="B8" s="30"/>
      <c r="C8" s="41">
        <v>0</v>
      </c>
      <c r="D8" s="42">
        <v>0</v>
      </c>
      <c r="E8" s="42">
        <v>0</v>
      </c>
      <c r="F8" s="42">
        <v>0</v>
      </c>
      <c r="G8" s="42">
        <v>0</v>
      </c>
      <c r="H8" s="42"/>
      <c r="I8" s="42">
        <v>0</v>
      </c>
      <c r="J8" s="42">
        <v>0</v>
      </c>
      <c r="K8" s="42">
        <v>0</v>
      </c>
      <c r="L8" s="42">
        <v>0</v>
      </c>
      <c r="M8" s="43">
        <f t="shared" si="0"/>
        <v>0</v>
      </c>
      <c r="N8" s="45">
        <f t="shared" si="1"/>
        <v>0</v>
      </c>
    </row>
    <row r="9" spans="1:14" s="18" customFormat="1" x14ac:dyDescent="0.25">
      <c r="A9" s="37">
        <v>7</v>
      </c>
      <c r="B9" s="26"/>
      <c r="C9" s="38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/>
      <c r="J9" s="39">
        <v>0</v>
      </c>
      <c r="K9" s="39">
        <v>0</v>
      </c>
      <c r="L9" s="39">
        <v>0</v>
      </c>
      <c r="M9" s="40">
        <f>ROUNDUP(C9*0.24+D9*0.396+E9*0.303+F9*0.222,0)</f>
        <v>0</v>
      </c>
      <c r="N9" s="59">
        <f t="shared" si="1"/>
        <v>0</v>
      </c>
    </row>
    <row r="10" spans="1:14" s="18" customFormat="1" x14ac:dyDescent="0.25">
      <c r="A10" s="36">
        <v>8</v>
      </c>
      <c r="B10" s="30"/>
      <c r="C10" s="41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3">
        <f t="shared" si="0"/>
        <v>0</v>
      </c>
      <c r="N10" s="45">
        <f t="shared" si="1"/>
        <v>0</v>
      </c>
    </row>
    <row r="11" spans="1:14" s="18" customFormat="1" x14ac:dyDescent="0.25">
      <c r="A11" s="37">
        <v>9</v>
      </c>
      <c r="B11" s="26"/>
      <c r="C11" s="38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40">
        <f>ROUNDUP(C11*0.24+D11*0.396+E11*0.303+F11*0.222,0)</f>
        <v>0</v>
      </c>
      <c r="N11" s="59">
        <f t="shared" si="1"/>
        <v>0</v>
      </c>
    </row>
    <row r="12" spans="1:14" s="18" customFormat="1" x14ac:dyDescent="0.25">
      <c r="A12" s="36">
        <v>10</v>
      </c>
      <c r="B12" s="30"/>
      <c r="C12" s="41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3">
        <f>ROUNDUP(C12*0.24+D12*0.396+E12*0.303+F12*0.222,0)</f>
        <v>0</v>
      </c>
      <c r="N12" s="45">
        <f t="shared" si="1"/>
        <v>0</v>
      </c>
    </row>
    <row r="13" spans="1:14" s="18" customFormat="1" x14ac:dyDescent="0.25">
      <c r="A13" s="37">
        <v>11</v>
      </c>
      <c r="B13" s="26"/>
      <c r="C13" s="38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40">
        <f>ROUNDUP(C13*0.24+D13*0.396+E13*0.303+F13*0.222,0)</f>
        <v>0</v>
      </c>
      <c r="N13" s="59">
        <f t="shared" si="1"/>
        <v>0</v>
      </c>
    </row>
    <row r="14" spans="1:14" s="18" customFormat="1" x14ac:dyDescent="0.25">
      <c r="A14" s="36">
        <v>12</v>
      </c>
      <c r="B14" s="30"/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3">
        <f t="shared" si="0"/>
        <v>0</v>
      </c>
      <c r="N14" s="45">
        <f t="shared" si="1"/>
        <v>0</v>
      </c>
    </row>
    <row r="15" spans="1:14" s="18" customFormat="1" x14ac:dyDescent="0.25">
      <c r="A15" s="37">
        <v>13</v>
      </c>
      <c r="B15" s="26"/>
      <c r="C15" s="38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40">
        <f>ROUNDUP(C15*0.24+D15*0.396+E15*0.303+F15*0.222,0)</f>
        <v>0</v>
      </c>
      <c r="N15" s="59">
        <f t="shared" si="1"/>
        <v>0</v>
      </c>
    </row>
    <row r="16" spans="1:14" s="18" customFormat="1" x14ac:dyDescent="0.25">
      <c r="A16" s="36">
        <v>14</v>
      </c>
      <c r="B16" s="30"/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3">
        <f t="shared" si="0"/>
        <v>0</v>
      </c>
      <c r="N16" s="45">
        <f t="shared" si="1"/>
        <v>0</v>
      </c>
    </row>
    <row r="17" spans="1:14" s="18" customFormat="1" x14ac:dyDescent="0.25">
      <c r="A17" s="37">
        <v>15</v>
      </c>
      <c r="B17" s="26"/>
      <c r="C17" s="38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40">
        <f>ROUNDUP(C17*0.24+D17*0.396+E17*0.303+F17*0.222,0)</f>
        <v>0</v>
      </c>
      <c r="N17" s="59">
        <f t="shared" si="1"/>
        <v>0</v>
      </c>
    </row>
    <row r="18" spans="1:14" s="18" customFormat="1" x14ac:dyDescent="0.25">
      <c r="A18" s="36">
        <v>16</v>
      </c>
      <c r="B18" s="30"/>
      <c r="C18" s="41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3">
        <f t="shared" si="0"/>
        <v>0</v>
      </c>
      <c r="N18" s="45">
        <f t="shared" si="1"/>
        <v>0</v>
      </c>
    </row>
    <row r="19" spans="1:14" s="18" customFormat="1" x14ac:dyDescent="0.25">
      <c r="A19" s="37">
        <v>17</v>
      </c>
      <c r="B19" s="26"/>
      <c r="C19" s="38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40">
        <f>ROUNDUP(C19*0.24+D19*0.396+E19*0.303+F19*0.222,0)</f>
        <v>0</v>
      </c>
      <c r="N19" s="59">
        <f t="shared" si="1"/>
        <v>0</v>
      </c>
    </row>
    <row r="20" spans="1:14" s="18" customFormat="1" x14ac:dyDescent="0.25">
      <c r="A20" s="36">
        <v>18</v>
      </c>
      <c r="B20" s="30"/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3">
        <f t="shared" si="0"/>
        <v>0</v>
      </c>
      <c r="N20" s="45">
        <f t="shared" si="1"/>
        <v>0</v>
      </c>
    </row>
    <row r="21" spans="1:14" s="18" customFormat="1" x14ac:dyDescent="0.25">
      <c r="A21" s="37">
        <v>19</v>
      </c>
      <c r="B21" s="26"/>
      <c r="C21" s="38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40">
        <f>ROUNDUP(C21*0.24+D21*0.396+E21*0.303+F21*0.222,0)</f>
        <v>0</v>
      </c>
      <c r="N21" s="59">
        <f t="shared" si="1"/>
        <v>0</v>
      </c>
    </row>
    <row r="22" spans="1:14" s="18" customFormat="1" x14ac:dyDescent="0.25">
      <c r="A22" s="36">
        <v>20</v>
      </c>
      <c r="B22" s="30"/>
      <c r="C22" s="41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3">
        <f t="shared" si="0"/>
        <v>0</v>
      </c>
      <c r="N22" s="45">
        <f t="shared" si="1"/>
        <v>0</v>
      </c>
    </row>
    <row r="23" spans="1:14" s="18" customFormat="1" x14ac:dyDescent="0.25">
      <c r="A23" s="44" t="s">
        <v>6</v>
      </c>
      <c r="B23" s="44"/>
      <c r="C23" s="45">
        <f>SUM(C3:C22)</f>
        <v>0</v>
      </c>
      <c r="D23" s="45">
        <f>SUM(D3:D22)</f>
        <v>0</v>
      </c>
      <c r="E23" s="45">
        <f>SUM(E3:E22)</f>
        <v>0</v>
      </c>
      <c r="F23" s="45">
        <f>SUM(F3:F22)</f>
        <v>5760</v>
      </c>
      <c r="G23" s="45">
        <f>SUM(G3:G22)</f>
        <v>0</v>
      </c>
      <c r="H23" s="45">
        <f>SUM(H3:H22)</f>
        <v>1500</v>
      </c>
      <c r="I23" s="45">
        <f>SUM(I3:I22)</f>
        <v>1224</v>
      </c>
      <c r="J23" s="45">
        <f>SUM(J3:J22)</f>
        <v>250</v>
      </c>
      <c r="K23" s="45">
        <f>SUM(K3:K22)</f>
        <v>0</v>
      </c>
      <c r="L23" s="45">
        <f>SUM(L3:L22)</f>
        <v>0</v>
      </c>
      <c r="M23" s="45">
        <f>SUM(M3:M22)</f>
        <v>1279</v>
      </c>
      <c r="N23" s="45">
        <f>ROUND(SUM(C23:M23),0)</f>
        <v>10013</v>
      </c>
    </row>
    <row r="24" spans="1:14" s="2" customFormat="1" ht="127.5" x14ac:dyDescent="1.85">
      <c r="A24" s="6" t="s">
        <v>36</v>
      </c>
      <c r="B24" s="13"/>
      <c r="C24" s="14"/>
      <c r="D24" s="7"/>
      <c r="E24" s="6"/>
      <c r="F24" s="6"/>
      <c r="G24" s="7"/>
      <c r="H24" s="7"/>
      <c r="I24" s="7"/>
      <c r="J24" s="7"/>
      <c r="K24" s="7"/>
      <c r="L24" s="7"/>
      <c r="M24" s="15"/>
      <c r="N24" s="15"/>
    </row>
  </sheetData>
  <mergeCells count="2">
    <mergeCell ref="A1:B1"/>
    <mergeCell ref="A23:B23"/>
  </mergeCells>
  <pageMargins left="0.7" right="0.7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8294-193C-4B7F-B0AE-4B052C95D1D0}">
  <dimension ref="A1:S432"/>
  <sheetViews>
    <sheetView tabSelected="1" zoomScaleNormal="100" workbookViewId="0"/>
  </sheetViews>
  <sheetFormatPr defaultColWidth="0" defaultRowHeight="15" zeroHeight="1" x14ac:dyDescent="0.25"/>
  <cols>
    <col min="1" max="1" width="10.5703125" style="5" customWidth="1"/>
    <col min="2" max="2" width="47.7109375" style="3" customWidth="1"/>
    <col min="3" max="3" width="15.5703125" style="2" customWidth="1"/>
    <col min="4" max="12" width="12.7109375" style="2" customWidth="1"/>
    <col min="13" max="13" width="13.7109375" style="8" customWidth="1"/>
    <col min="14" max="14" width="12.85546875" style="8" bestFit="1" customWidth="1"/>
    <col min="15" max="19" width="0" style="2" hidden="1"/>
    <col min="20" max="16384" width="9.140625" style="2" hidden="1"/>
  </cols>
  <sheetData>
    <row r="1" spans="1:14" ht="24.95" customHeight="1" x14ac:dyDescent="0.25">
      <c r="A1" s="61" t="s">
        <v>10</v>
      </c>
      <c r="B1" s="3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4" customFormat="1" ht="60" x14ac:dyDescent="0.25">
      <c r="A2" s="23" t="s">
        <v>8</v>
      </c>
      <c r="B2" s="23" t="s">
        <v>7</v>
      </c>
      <c r="C2" s="23" t="s">
        <v>14</v>
      </c>
      <c r="D2" s="23" t="s">
        <v>15</v>
      </c>
      <c r="E2" s="23" t="s">
        <v>16</v>
      </c>
      <c r="F2" s="23" t="s">
        <v>17</v>
      </c>
      <c r="G2" s="23" t="s">
        <v>19</v>
      </c>
      <c r="H2" s="23" t="s">
        <v>0</v>
      </c>
      <c r="I2" s="23" t="s">
        <v>1</v>
      </c>
      <c r="J2" s="23" t="s">
        <v>2</v>
      </c>
      <c r="K2" s="23" t="s">
        <v>3</v>
      </c>
      <c r="L2" s="23" t="s">
        <v>18</v>
      </c>
      <c r="M2" s="23" t="s">
        <v>4</v>
      </c>
      <c r="N2" s="23" t="s">
        <v>5</v>
      </c>
    </row>
    <row r="3" spans="1:14" s="4" customFormat="1" ht="60" x14ac:dyDescent="0.25">
      <c r="A3" s="25">
        <v>1</v>
      </c>
      <c r="B3" s="26" t="s">
        <v>31</v>
      </c>
      <c r="C3" s="27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200</v>
      </c>
      <c r="K3" s="28">
        <v>0</v>
      </c>
      <c r="L3" s="28">
        <v>0</v>
      </c>
      <c r="M3" s="20">
        <f>ROUNDUP(C3*0.271+D3*0.377+E3*0.323+F3*0.152,0)</f>
        <v>0</v>
      </c>
      <c r="N3" s="58">
        <f>ROUND(SUM(C3:M3),0)</f>
        <v>200</v>
      </c>
    </row>
    <row r="4" spans="1:14" s="4" customFormat="1" ht="30" x14ac:dyDescent="0.25">
      <c r="A4" s="29">
        <v>2</v>
      </c>
      <c r="B4" s="30" t="s">
        <v>20</v>
      </c>
      <c r="C4" s="31">
        <v>0</v>
      </c>
      <c r="D4" s="32">
        <v>0</v>
      </c>
      <c r="E4" s="32">
        <v>0</v>
      </c>
      <c r="F4" s="32">
        <v>0</v>
      </c>
      <c r="G4" s="32">
        <v>0</v>
      </c>
      <c r="H4" s="32">
        <v>1000</v>
      </c>
      <c r="I4" s="32">
        <v>0</v>
      </c>
      <c r="J4" s="32">
        <v>0</v>
      </c>
      <c r="K4" s="32">
        <v>0</v>
      </c>
      <c r="L4" s="32">
        <v>0</v>
      </c>
      <c r="M4" s="21">
        <f>ROUNDUP(C4*0.271+D4*0.377+E4*0.323+F4*0.152,0)</f>
        <v>0</v>
      </c>
      <c r="N4" s="22">
        <f t="shared" ref="N4:N22" si="0">ROUND(SUM(C4:M4),0)</f>
        <v>1000</v>
      </c>
    </row>
    <row r="5" spans="1:14" s="4" customFormat="1" x14ac:dyDescent="0.25">
      <c r="A5" s="25">
        <v>3</v>
      </c>
      <c r="B5" s="26" t="s">
        <v>21</v>
      </c>
      <c r="C5" s="27">
        <v>0</v>
      </c>
      <c r="D5" s="28">
        <v>0</v>
      </c>
      <c r="E5" s="28">
        <v>0</v>
      </c>
      <c r="F5" s="28">
        <v>0</v>
      </c>
      <c r="G5" s="28">
        <v>0</v>
      </c>
      <c r="H5" s="28">
        <v>100</v>
      </c>
      <c r="I5" s="28"/>
      <c r="J5" s="28">
        <v>0</v>
      </c>
      <c r="K5" s="28">
        <v>0</v>
      </c>
      <c r="L5" s="28">
        <v>0</v>
      </c>
      <c r="M5" s="20">
        <f>ROUNDUP(C5*0.271+D5*0.377+E5*0.323+F5*0.152,0)</f>
        <v>0</v>
      </c>
      <c r="N5" s="58">
        <f t="shared" si="0"/>
        <v>100</v>
      </c>
    </row>
    <row r="6" spans="1:14" s="4" customFormat="1" x14ac:dyDescent="0.25">
      <c r="A6" s="29">
        <v>4</v>
      </c>
      <c r="B6" s="30" t="s">
        <v>22</v>
      </c>
      <c r="C6" s="31">
        <v>0</v>
      </c>
      <c r="D6" s="32">
        <v>0</v>
      </c>
      <c r="E6" s="32">
        <v>0</v>
      </c>
      <c r="F6" s="32">
        <v>0</v>
      </c>
      <c r="G6" s="32">
        <v>0</v>
      </c>
      <c r="H6" s="32">
        <v>1500</v>
      </c>
      <c r="I6" s="32">
        <v>0</v>
      </c>
      <c r="J6" s="32">
        <v>0</v>
      </c>
      <c r="K6" s="32">
        <v>0</v>
      </c>
      <c r="L6" s="32">
        <v>0</v>
      </c>
      <c r="M6" s="21">
        <f>ROUNDUP(C6*0.271+D6*0.377+E6*0.323+F6*0.152,0)</f>
        <v>0</v>
      </c>
      <c r="N6" s="22">
        <f t="shared" si="0"/>
        <v>1500</v>
      </c>
    </row>
    <row r="7" spans="1:14" s="4" customFormat="1" x14ac:dyDescent="0.25">
      <c r="A7" s="25">
        <v>5</v>
      </c>
      <c r="B7" s="33" t="s">
        <v>23</v>
      </c>
      <c r="C7" s="27">
        <v>0</v>
      </c>
      <c r="D7" s="28">
        <v>0</v>
      </c>
      <c r="E7" s="28">
        <v>0</v>
      </c>
      <c r="F7" s="28">
        <v>0</v>
      </c>
      <c r="G7" s="28">
        <v>0</v>
      </c>
      <c r="H7" s="28">
        <v>2000</v>
      </c>
      <c r="I7" s="28">
        <v>0</v>
      </c>
      <c r="J7" s="28">
        <v>0</v>
      </c>
      <c r="K7" s="28">
        <v>0</v>
      </c>
      <c r="L7" s="28">
        <v>0</v>
      </c>
      <c r="M7" s="20">
        <f>ROUNDUP(C7*0.271+D7*0.377+E7*0.323+F7*0.152,0)</f>
        <v>0</v>
      </c>
      <c r="N7" s="58">
        <f t="shared" si="0"/>
        <v>2000</v>
      </c>
    </row>
    <row r="8" spans="1:14" s="4" customFormat="1" x14ac:dyDescent="0.25">
      <c r="A8" s="29">
        <v>6</v>
      </c>
      <c r="B8" s="34" t="s">
        <v>25</v>
      </c>
      <c r="C8" s="31">
        <v>2000</v>
      </c>
      <c r="D8" s="32">
        <v>0</v>
      </c>
      <c r="E8" s="32">
        <v>0</v>
      </c>
      <c r="F8" s="32">
        <v>0</v>
      </c>
      <c r="G8" s="32">
        <v>0</v>
      </c>
      <c r="H8" s="32"/>
      <c r="I8" s="32">
        <v>0</v>
      </c>
      <c r="J8" s="32">
        <v>0</v>
      </c>
      <c r="K8" s="32">
        <v>0</v>
      </c>
      <c r="L8" s="32">
        <v>0</v>
      </c>
      <c r="M8" s="21">
        <f>ROUNDUP(C8*0.271+D8*0.377+E8*0.323+F8*0.152,0)</f>
        <v>542</v>
      </c>
      <c r="N8" s="22">
        <f t="shared" si="0"/>
        <v>2542</v>
      </c>
    </row>
    <row r="9" spans="1:14" s="4" customFormat="1" x14ac:dyDescent="0.25">
      <c r="A9" s="25">
        <v>7</v>
      </c>
      <c r="B9" s="33" t="s">
        <v>24</v>
      </c>
      <c r="C9" s="27">
        <v>0</v>
      </c>
      <c r="D9" s="28">
        <v>0</v>
      </c>
      <c r="E9" s="28">
        <v>0</v>
      </c>
      <c r="F9" s="28">
        <v>2000</v>
      </c>
      <c r="G9" s="28">
        <v>0</v>
      </c>
      <c r="H9" s="28">
        <v>0</v>
      </c>
      <c r="I9" s="28"/>
      <c r="J9" s="28">
        <v>0</v>
      </c>
      <c r="K9" s="28">
        <v>0</v>
      </c>
      <c r="L9" s="28">
        <v>0</v>
      </c>
      <c r="M9" s="20">
        <f>ROUNDUP(C9*0.271+D9*0.377+E9*0.323+F9*0.152,0)</f>
        <v>304</v>
      </c>
      <c r="N9" s="58">
        <f t="shared" si="0"/>
        <v>2304</v>
      </c>
    </row>
    <row r="10" spans="1:14" s="4" customFormat="1" x14ac:dyDescent="0.25">
      <c r="A10" s="29">
        <v>8</v>
      </c>
      <c r="B10" s="34" t="s">
        <v>26</v>
      </c>
      <c r="C10" s="31">
        <v>0</v>
      </c>
      <c r="D10" s="32">
        <v>0</v>
      </c>
      <c r="E10" s="32">
        <v>0</v>
      </c>
      <c r="F10" s="32">
        <v>0</v>
      </c>
      <c r="G10" s="32">
        <v>0</v>
      </c>
      <c r="H10" s="32">
        <v>300</v>
      </c>
      <c r="I10" s="32">
        <v>0</v>
      </c>
      <c r="J10" s="32">
        <v>0</v>
      </c>
      <c r="K10" s="32">
        <v>0</v>
      </c>
      <c r="L10" s="32">
        <v>0</v>
      </c>
      <c r="M10" s="21">
        <f>ROUNDUP(C10*0.271+D10*0.377+E10*0.323+F10*0.152,0)</f>
        <v>0</v>
      </c>
      <c r="N10" s="22">
        <f t="shared" si="0"/>
        <v>300</v>
      </c>
    </row>
    <row r="11" spans="1:14" s="4" customFormat="1" x14ac:dyDescent="0.25">
      <c r="A11" s="25">
        <v>9</v>
      </c>
      <c r="B11" s="26"/>
      <c r="C11" s="27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0">
        <f>ROUNDUP(C11*0.271+D11*0.377+E11*0.323+F11*0.152,0)</f>
        <v>0</v>
      </c>
      <c r="N11" s="58">
        <f t="shared" si="0"/>
        <v>0</v>
      </c>
    </row>
    <row r="12" spans="1:14" s="4" customFormat="1" x14ac:dyDescent="0.25">
      <c r="A12" s="29">
        <v>10</v>
      </c>
      <c r="B12" s="30"/>
      <c r="C12" s="31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21">
        <f>ROUNDUP(C12*0.271+D12*0.377+E12*0.323+F12*0.152,0)</f>
        <v>0</v>
      </c>
      <c r="N12" s="22">
        <f t="shared" si="0"/>
        <v>0</v>
      </c>
    </row>
    <row r="13" spans="1:14" s="4" customFormat="1" x14ac:dyDescent="0.25">
      <c r="A13" s="25">
        <v>11</v>
      </c>
      <c r="B13" s="26"/>
      <c r="C13" s="27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0">
        <f>ROUNDUP(C13*0.271+D13*0.377+E13*0.323+F13*0.152,0)</f>
        <v>0</v>
      </c>
      <c r="N13" s="58">
        <f t="shared" si="0"/>
        <v>0</v>
      </c>
    </row>
    <row r="14" spans="1:14" s="4" customFormat="1" x14ac:dyDescent="0.25">
      <c r="A14" s="29">
        <v>12</v>
      </c>
      <c r="B14" s="30"/>
      <c r="C14" s="31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21">
        <f>ROUNDUP(C14*0.271+D14*0.377+E14*0.323+F14*0.152,0)</f>
        <v>0</v>
      </c>
      <c r="N14" s="22">
        <f t="shared" si="0"/>
        <v>0</v>
      </c>
    </row>
    <row r="15" spans="1:14" s="4" customFormat="1" x14ac:dyDescent="0.25">
      <c r="A15" s="25">
        <v>13</v>
      </c>
      <c r="B15" s="26"/>
      <c r="C15" s="27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0">
        <f>ROUNDUP(C15*0.271+D15*0.377+E15*0.323+F15*0.152,0)</f>
        <v>0</v>
      </c>
      <c r="N15" s="58">
        <f t="shared" si="0"/>
        <v>0</v>
      </c>
    </row>
    <row r="16" spans="1:14" s="4" customFormat="1" x14ac:dyDescent="0.25">
      <c r="A16" s="29">
        <v>14</v>
      </c>
      <c r="B16" s="30"/>
      <c r="C16" s="31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21">
        <f>ROUNDUP(C16*0.271+D16*0.377+E16*0.323+F16*0.152,0)</f>
        <v>0</v>
      </c>
      <c r="N16" s="22">
        <f t="shared" si="0"/>
        <v>0</v>
      </c>
    </row>
    <row r="17" spans="1:14" s="4" customFormat="1" x14ac:dyDescent="0.25">
      <c r="A17" s="25">
        <v>15</v>
      </c>
      <c r="B17" s="26"/>
      <c r="C17" s="27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0">
        <f>ROUNDUP(C17*0.271+D17*0.377+E17*0.323+F17*0.152,0)</f>
        <v>0</v>
      </c>
      <c r="N17" s="58">
        <f t="shared" si="0"/>
        <v>0</v>
      </c>
    </row>
    <row r="18" spans="1:14" s="4" customFormat="1" x14ac:dyDescent="0.25">
      <c r="A18" s="29">
        <v>16</v>
      </c>
      <c r="B18" s="30"/>
      <c r="C18" s="31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21">
        <f>ROUNDUP(C18*0.271+D18*0.377+E18*0.323+F18*0.152,0)</f>
        <v>0</v>
      </c>
      <c r="N18" s="22">
        <f t="shared" si="0"/>
        <v>0</v>
      </c>
    </row>
    <row r="19" spans="1:14" s="4" customFormat="1" x14ac:dyDescent="0.25">
      <c r="A19" s="25">
        <v>17</v>
      </c>
      <c r="B19" s="26"/>
      <c r="C19" s="27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0">
        <f>ROUNDUP(C19*0.271+D19*0.377+E19*0.323+F19*0.152,0)</f>
        <v>0</v>
      </c>
      <c r="N19" s="58">
        <f t="shared" si="0"/>
        <v>0</v>
      </c>
    </row>
    <row r="20" spans="1:14" s="4" customFormat="1" x14ac:dyDescent="0.25">
      <c r="A20" s="29">
        <v>18</v>
      </c>
      <c r="B20" s="30"/>
      <c r="C20" s="31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21">
        <f>ROUNDUP(C20*0.271+D20*0.377+E20*0.323+F20*0.152,0)</f>
        <v>0</v>
      </c>
      <c r="N20" s="22">
        <f t="shared" si="0"/>
        <v>0</v>
      </c>
    </row>
    <row r="21" spans="1:14" s="4" customFormat="1" x14ac:dyDescent="0.25">
      <c r="A21" s="25">
        <v>19</v>
      </c>
      <c r="B21" s="26"/>
      <c r="C21" s="27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0">
        <f>ROUNDUP(C21*0.271+D21*0.377+E21*0.323+F21*0.152,0)</f>
        <v>0</v>
      </c>
      <c r="N21" s="58">
        <f t="shared" si="0"/>
        <v>0</v>
      </c>
    </row>
    <row r="22" spans="1:14" s="4" customFormat="1" x14ac:dyDescent="0.25">
      <c r="A22" s="29">
        <v>20</v>
      </c>
      <c r="B22" s="30"/>
      <c r="C22" s="31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21">
        <f>ROUNDUP(C3*0.271+D3*0.377+E3*0.323+F3*0.152,0)</f>
        <v>0</v>
      </c>
      <c r="N22" s="22">
        <f t="shared" si="0"/>
        <v>0</v>
      </c>
    </row>
    <row r="23" spans="1:14" s="4" customFormat="1" ht="21.6" customHeight="1" x14ac:dyDescent="0.25">
      <c r="A23" s="9" t="s">
        <v>6</v>
      </c>
      <c r="B23" s="9"/>
      <c r="C23" s="22">
        <f>SUM(C3:C22)</f>
        <v>2000</v>
      </c>
      <c r="D23" s="22">
        <f>SUM(D3:D22)</f>
        <v>0</v>
      </c>
      <c r="E23" s="22">
        <f>SUM(E3:E22)</f>
        <v>0</v>
      </c>
      <c r="F23" s="22">
        <f>SUM(F3:F22)</f>
        <v>2000</v>
      </c>
      <c r="G23" s="22">
        <f>SUM(G3:G22)</f>
        <v>0</v>
      </c>
      <c r="H23" s="22">
        <f>SUM(H3:H22)</f>
        <v>4900</v>
      </c>
      <c r="I23" s="22">
        <f>SUM(I3:I22)</f>
        <v>0</v>
      </c>
      <c r="J23" s="22">
        <f>SUM(J3:J22)</f>
        <v>200</v>
      </c>
      <c r="K23" s="22">
        <f>SUM(K3:K22)</f>
        <v>0</v>
      </c>
      <c r="L23" s="22">
        <f>SUM(L3:L22)</f>
        <v>0</v>
      </c>
      <c r="M23" s="22">
        <f>SUM(M3:M22)</f>
        <v>846</v>
      </c>
      <c r="N23" s="22">
        <f>ROUND(SUM(C23:M23),0)</f>
        <v>9946</v>
      </c>
    </row>
    <row r="24" spans="1:14" ht="127.5" x14ac:dyDescent="1.85">
      <c r="A24" s="6" t="s">
        <v>37</v>
      </c>
      <c r="B24" s="13"/>
      <c r="C24" s="14"/>
      <c r="D24" s="7"/>
      <c r="E24" s="6"/>
      <c r="F24" s="6"/>
      <c r="G24" s="7"/>
      <c r="H24" s="7"/>
      <c r="I24" s="7"/>
      <c r="J24" s="7"/>
      <c r="K24" s="7"/>
      <c r="L24" s="7"/>
      <c r="M24" s="15"/>
      <c r="N24" s="15"/>
    </row>
    <row r="25" spans="1:14" x14ac:dyDescent="0.25"/>
    <row r="26" spans="1:14" x14ac:dyDescent="0.25"/>
    <row r="27" spans="1:14" x14ac:dyDescent="0.25"/>
    <row r="28" spans="1:14" x14ac:dyDescent="0.25"/>
    <row r="29" spans="1:14" x14ac:dyDescent="0.25"/>
    <row r="30" spans="1:14" x14ac:dyDescent="0.25"/>
    <row r="31" spans="1:14" x14ac:dyDescent="0.25"/>
    <row r="32" spans="1:1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</sheetData>
  <mergeCells count="1">
    <mergeCell ref="A23:B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6933DF1ADD5419934FD5B7B3E01CD" ma:contentTypeVersion="6" ma:contentTypeDescription="Create a new document." ma:contentTypeScope="" ma:versionID="10677d9d7789a6584fd655a1670c5450">
  <xsd:schema xmlns:xsd="http://www.w3.org/2001/XMLSchema" xmlns:xs="http://www.w3.org/2001/XMLSchema" xmlns:p="http://schemas.microsoft.com/office/2006/metadata/properties" xmlns:ns2="474195e0-03b6-4e3a-ad7c-73e506f85610" xmlns:ns3="e260c7fc-1d9f-4084-af0e-854a8888d781" targetNamespace="http://schemas.microsoft.com/office/2006/metadata/properties" ma:root="true" ma:fieldsID="20e8e25c4b08f5a69400e2feceb11934" ns2:_="" ns3:_="">
    <xsd:import namespace="474195e0-03b6-4e3a-ad7c-73e506f85610"/>
    <xsd:import namespace="e260c7fc-1d9f-4084-af0e-854a8888d7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195e0-03b6-4e3a-ad7c-73e506f856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0c7fc-1d9f-4084-af0e-854a8888d7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868FCA-0553-4349-8B65-C60ACC0A4DBC}">
  <ds:schemaRefs>
    <ds:schemaRef ds:uri="http://purl.org/dc/terms/"/>
    <ds:schemaRef ds:uri="474195e0-03b6-4e3a-ad7c-73e506f8561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260c7fc-1d9f-4084-af0e-854a8888d7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D732B7-AE5B-419E-BCD1-1D7CC069D2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B3CE04-3A6C-4857-A58C-9F5F09319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4195e0-03b6-4e3a-ad7c-73e506f85610"/>
    <ds:schemaRef ds:uri="e260c7fc-1d9f-4084-af0e-854a8888d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#1</vt:lpstr>
      <vt:lpstr>SAMPLE #2</vt:lpstr>
      <vt:lpstr>SAMPLE #3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Russell</dc:creator>
  <cp:lastModifiedBy>Julia Smith</cp:lastModifiedBy>
  <cp:lastPrinted>2020-07-30T23:40:22Z</cp:lastPrinted>
  <dcterms:created xsi:type="dcterms:W3CDTF">2020-07-29T16:21:14Z</dcterms:created>
  <dcterms:modified xsi:type="dcterms:W3CDTF">2025-09-19T18:15:18Z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0x010100ABD6933DF1ADD5419934FD5B7B3E01CD</vt:lpwstr>
  </property>
</Properties>
</file>